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" sheetId="1" state="visible" r:id="rId1"/>
    <sheet name="Co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1B2A34"/>
      <sz val="11"/>
    </font>
    <font>
      <name val="Calibri"/>
      <color rgb="001B2A34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3B0"/>
      </patternFill>
    </fill>
    <fill>
      <patternFill patternType="solid">
        <fgColor rgb="001B2A4A"/>
      </patternFill>
    </fill>
    <fill>
      <patternFill patternType="solid">
        <fgColor rgb="00F3F1EA"/>
      </patternFill>
    </fill>
  </fills>
  <borders count="6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/>
      <right/>
      <top style="thin">
        <color rgb="00D6D1C2"/>
      </top>
      <bottom/>
      <diagonal/>
    </border>
    <border>
      <left/>
      <right style="thin">
        <color rgb="00D6D1C2"/>
      </right>
      <top style="thin">
        <color rgb="00D6D1C2"/>
      </top>
      <bottom/>
      <diagonal/>
    </border>
    <border>
      <left/>
      <right style="thin">
        <color rgb="00D6D1C2"/>
      </right>
      <top style="thin">
        <color rgb="00D6D1C2"/>
      </top>
      <bottom style="thin">
        <color rgb="00D6D1C2"/>
      </bottom>
      <diagonal/>
    </border>
    <border>
      <left/>
      <right/>
      <top style="thin">
        <color rgb="00D6D1C2"/>
      </top>
      <bottom style="thin">
        <color rgb="00D6D1C2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" fontId="4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/>
    </xf>
    <xf numFmtId="0" fontId="0" fillId="3" borderId="0" pivotButton="0" quotePrefix="0" xfId="0"/>
    <xf numFmtId="0" fontId="4" fillId="2" borderId="1" pivotButton="0" quotePrefix="0" xfId="0"/>
    <xf numFmtId="0" fontId="4" fillId="2" borderId="1" applyAlignment="1" pivotButton="0" quotePrefix="0" xfId="0">
      <alignment horizontal="center" vertical="center"/>
    </xf>
    <xf numFmtId="3" fontId="3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ill>
        <patternFill patternType="solid">
          <fgColor rgb="00C9EBD3"/>
          <bgColor rgb="00C9EBD3"/>
        </patternFill>
      </fill>
    </dxf>
    <dxf>
      <fill>
        <patternFill patternType="solid">
          <fgColor rgb="00DDE3EE"/>
          <bgColor rgb="00DDE3EE"/>
        </patternFill>
      </fill>
    </dxf>
    <dxf>
      <fill>
        <patternFill patternType="solid">
          <fgColor rgb="00FCE3B0"/>
          <bgColor rgb="00FCE3B0"/>
        </patternFill>
      </fill>
    </dxf>
    <dxf>
      <fill>
        <patternFill patternType="solid">
          <fgColor rgb="00F7C9C4"/>
          <bgColor rgb="00F7C9C4"/>
        </patternFill>
      </fill>
    </dxf>
    <dxf>
      <fill>
        <patternFill patternType="solid">
          <fgColor rgb="00DDE3F0"/>
          <bgColor rgb="00DDE3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AK25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" customWidth="1" min="33" max="33"/>
    <col width="9" customWidth="1" min="34" max="34"/>
    <col width="8" customWidth="1" min="35" max="35"/>
    <col width="9" customWidth="1" min="36" max="36"/>
    <col width="9" customWidth="1" min="37" max="37"/>
  </cols>
  <sheetData>
    <row r="1" ht="28" customHeight="1">
      <c r="A1" s="1" t="inlineStr">
        <is>
          <t>Escala de trabalho do mês</t>
        </is>
      </c>
    </row>
    <row r="2">
      <c r="A2" s="2" t="inlineStr">
        <is>
          <t>Escolha mês e ano. Em cada dia, escolha o código na lista: T trabalho, F folga, FE férias, A atestado, FA falta. Fins de semana ficam sombreados.</t>
        </is>
      </c>
    </row>
    <row r="3">
      <c r="A3" s="3" t="inlineStr">
        <is>
          <t>Mês (1 a 12)</t>
        </is>
      </c>
      <c r="B3" s="4" t="n">
        <v>3</v>
      </c>
      <c r="C3" s="5" t="n"/>
      <c r="E3" s="3" t="inlineStr">
        <is>
          <t>Ano</t>
        </is>
      </c>
      <c r="F3" s="4" t="n">
        <v>2027</v>
      </c>
      <c r="G3" s="6" t="n"/>
      <c r="H3" s="5" t="n"/>
    </row>
    <row r="4"/>
    <row r="5" ht="22" customHeight="1">
      <c r="A5" s="7" t="inlineStr">
        <is>
          <t>Funcionário</t>
        </is>
      </c>
      <c r="B5" s="7">
        <f>IF(DAY(DATE($F$3,$B$3,1))=1,1,"")</f>
        <v>1</v>
      </c>
      <c r="C5" s="7">
        <f>IF(DAY(DATE($F$3,$B$3,2))=2,2,"")</f>
        <v>2</v>
      </c>
      <c r="D5" s="7">
        <f>IF(DAY(DATE($F$3,$B$3,3))=3,3,"")</f>
        <v>3</v>
      </c>
      <c r="E5" s="7">
        <f>IF(DAY(DATE($F$3,$B$3,4))=4,4,"")</f>
        <v>4</v>
      </c>
      <c r="F5" s="7">
        <f>IF(DAY(DATE($F$3,$B$3,5))=5,5,"")</f>
        <v>5</v>
      </c>
      <c r="G5" s="7">
        <f>IF(DAY(DATE($F$3,$B$3,6))=6,6,"")</f>
        <v>6</v>
      </c>
      <c r="H5" s="7">
        <f>IF(DAY(DATE($F$3,$B$3,7))=7,7,"")</f>
        <v>7</v>
      </c>
      <c r="I5" s="7">
        <f>IF(DAY(DATE($F$3,$B$3,8))=8,8,"")</f>
        <v>8</v>
      </c>
      <c r="J5" s="7">
        <f>IF(DAY(DATE($F$3,$B$3,9))=9,9,"")</f>
        <v>9</v>
      </c>
      <c r="K5" s="7">
        <f>IF(DAY(DATE($F$3,$B$3,10))=10,10,"")</f>
        <v>10</v>
      </c>
      <c r="L5" s="7">
        <f>IF(DAY(DATE($F$3,$B$3,11))=11,11,"")</f>
        <v>11</v>
      </c>
      <c r="M5" s="7">
        <f>IF(DAY(DATE($F$3,$B$3,12))=12,12,"")</f>
        <v>12</v>
      </c>
      <c r="N5" s="7">
        <f>IF(DAY(DATE($F$3,$B$3,13))=13,13,"")</f>
        <v>13</v>
      </c>
      <c r="O5" s="7">
        <f>IF(DAY(DATE($F$3,$B$3,14))=14,14,"")</f>
        <v>14</v>
      </c>
      <c r="P5" s="7">
        <f>IF(DAY(DATE($F$3,$B$3,15))=15,15,"")</f>
        <v>15</v>
      </c>
      <c r="Q5" s="7">
        <f>IF(DAY(DATE($F$3,$B$3,16))=16,16,"")</f>
        <v>16</v>
      </c>
      <c r="R5" s="7">
        <f>IF(DAY(DATE($F$3,$B$3,17))=17,17,"")</f>
        <v>17</v>
      </c>
      <c r="S5" s="7">
        <f>IF(DAY(DATE($F$3,$B$3,18))=18,18,"")</f>
        <v>18</v>
      </c>
      <c r="T5" s="7">
        <f>IF(DAY(DATE($F$3,$B$3,19))=19,19,"")</f>
        <v>19</v>
      </c>
      <c r="U5" s="7">
        <f>IF(DAY(DATE($F$3,$B$3,20))=20,20,"")</f>
        <v>20</v>
      </c>
      <c r="V5" s="7">
        <f>IF(DAY(DATE($F$3,$B$3,21))=21,21,"")</f>
        <v>21</v>
      </c>
      <c r="W5" s="7">
        <f>IF(DAY(DATE($F$3,$B$3,22))=22,22,"")</f>
        <v>22</v>
      </c>
      <c r="X5" s="7">
        <f>IF(DAY(DATE($F$3,$B$3,23))=23,23,"")</f>
        <v>23</v>
      </c>
      <c r="Y5" s="7">
        <f>IF(DAY(DATE($F$3,$B$3,24))=24,24,"")</f>
        <v>24</v>
      </c>
      <c r="Z5" s="7">
        <f>IF(DAY(DATE($F$3,$B$3,25))=25,25,"")</f>
        <v>25</v>
      </c>
      <c r="AA5" s="7">
        <f>IF(DAY(DATE($F$3,$B$3,26))=26,26,"")</f>
        <v>26</v>
      </c>
      <c r="AB5" s="7">
        <f>IF(DAY(DATE($F$3,$B$3,27))=27,27,"")</f>
        <v>27</v>
      </c>
      <c r="AC5" s="7">
        <f>IF(DAY(DATE($F$3,$B$3,28))=28,28,"")</f>
        <v>28</v>
      </c>
      <c r="AD5" s="7">
        <f>IF(DAY(DATE($F$3,$B$3,29))=29,29,"")</f>
        <v>29</v>
      </c>
      <c r="AE5" s="7">
        <f>IF(DAY(DATE($F$3,$B$3,30))=30,30,"")</f>
        <v>30</v>
      </c>
      <c r="AF5" s="7">
        <f>IF(DAY(DATE($F$3,$B$3,31))=31,31,"")</f>
        <v>31</v>
      </c>
      <c r="AG5" s="7" t="inlineStr"/>
      <c r="AH5" s="7" t="inlineStr">
        <is>
          <t>Trabalho</t>
        </is>
      </c>
      <c r="AI5" s="7" t="inlineStr">
        <is>
          <t>Folgas</t>
        </is>
      </c>
      <c r="AJ5" s="7" t="inlineStr">
        <is>
          <t>Férias</t>
        </is>
      </c>
      <c r="AK5" s="7" t="inlineStr">
        <is>
          <t>Ausências</t>
        </is>
      </c>
    </row>
    <row r="6" ht="18" customHeight="1">
      <c r="A6" s="7" t="inlineStr">
        <is>
          <t>Dia da semana</t>
        </is>
      </c>
      <c r="B6" s="8" t="str">
        <f>IF(DAY(DATE($F$3,$B$3,1))=1,CHOOSE(WEEKDAY(DATE($F$3,$B$3,1),1),"D","S","T","Q","Q","S","S"),"")</f>
        <v>S</v>
      </c>
      <c r="C6" s="8" t="str">
        <f>IF(DAY(DATE($F$3,$B$3,2))=2,CHOOSE(WEEKDAY(DATE($F$3,$B$3,2),1),"D","S","T","Q","Q","S","S"),"")</f>
        <v>T</v>
      </c>
      <c r="D6" s="8" t="str">
        <f>IF(DAY(DATE($F$3,$B$3,3))=3,CHOOSE(WEEKDAY(DATE($F$3,$B$3,3),1),"D","S","T","Q","Q","S","S"),"")</f>
        <v>Q</v>
      </c>
      <c r="E6" s="8" t="str">
        <f>IF(DAY(DATE($F$3,$B$3,4))=4,CHOOSE(WEEKDAY(DATE($F$3,$B$3,4),1),"D","S","T","Q","Q","S","S"),"")</f>
        <v>Q</v>
      </c>
      <c r="F6" s="8" t="str">
        <f>IF(DAY(DATE($F$3,$B$3,5))=5,CHOOSE(WEEKDAY(DATE($F$3,$B$3,5),1),"D","S","T","Q","Q","S","S"),"")</f>
        <v>S</v>
      </c>
      <c r="G6" s="8" t="str">
        <f>IF(DAY(DATE($F$3,$B$3,6))=6,CHOOSE(WEEKDAY(DATE($F$3,$B$3,6),1),"D","S","T","Q","Q","S","S"),"")</f>
        <v>S</v>
      </c>
      <c r="H6" s="8" t="str">
        <f>IF(DAY(DATE($F$3,$B$3,7))=7,CHOOSE(WEEKDAY(DATE($F$3,$B$3,7),1),"D","S","T","Q","Q","S","S"),"")</f>
        <v>D</v>
      </c>
      <c r="I6" s="8" t="str">
        <f>IF(DAY(DATE($F$3,$B$3,8))=8,CHOOSE(WEEKDAY(DATE($F$3,$B$3,8),1),"D","S","T","Q","Q","S","S"),"")</f>
        <v>S</v>
      </c>
      <c r="J6" s="8" t="str">
        <f>IF(DAY(DATE($F$3,$B$3,9))=9,CHOOSE(WEEKDAY(DATE($F$3,$B$3,9),1),"D","S","T","Q","Q","S","S"),"")</f>
        <v>T</v>
      </c>
      <c r="K6" s="8" t="str">
        <f>IF(DAY(DATE($F$3,$B$3,10))=10,CHOOSE(WEEKDAY(DATE($F$3,$B$3,10),1),"D","S","T","Q","Q","S","S"),"")</f>
        <v>Q</v>
      </c>
      <c r="L6" s="8" t="str">
        <f>IF(DAY(DATE($F$3,$B$3,11))=11,CHOOSE(WEEKDAY(DATE($F$3,$B$3,11),1),"D","S","T","Q","Q","S","S"),"")</f>
        <v>Q</v>
      </c>
      <c r="M6" s="8" t="str">
        <f>IF(DAY(DATE($F$3,$B$3,12))=12,CHOOSE(WEEKDAY(DATE($F$3,$B$3,12),1),"D","S","T","Q","Q","S","S"),"")</f>
        <v>S</v>
      </c>
      <c r="N6" s="8" t="str">
        <f>IF(DAY(DATE($F$3,$B$3,13))=13,CHOOSE(WEEKDAY(DATE($F$3,$B$3,13),1),"D","S","T","Q","Q","S","S"),"")</f>
        <v>S</v>
      </c>
      <c r="O6" s="8" t="str">
        <f>IF(DAY(DATE($F$3,$B$3,14))=14,CHOOSE(WEEKDAY(DATE($F$3,$B$3,14),1),"D","S","T","Q","Q","S","S"),"")</f>
        <v>D</v>
      </c>
      <c r="P6" s="8" t="str">
        <f>IF(DAY(DATE($F$3,$B$3,15))=15,CHOOSE(WEEKDAY(DATE($F$3,$B$3,15),1),"D","S","T","Q","Q","S","S"),"")</f>
        <v>S</v>
      </c>
      <c r="Q6" s="8" t="str">
        <f>IF(DAY(DATE($F$3,$B$3,16))=16,CHOOSE(WEEKDAY(DATE($F$3,$B$3,16),1),"D","S","T","Q","Q","S","S"),"")</f>
        <v>T</v>
      </c>
      <c r="R6" s="8" t="str">
        <f>IF(DAY(DATE($F$3,$B$3,17))=17,CHOOSE(WEEKDAY(DATE($F$3,$B$3,17),1),"D","S","T","Q","Q","S","S"),"")</f>
        <v>Q</v>
      </c>
      <c r="S6" s="8" t="str">
        <f>IF(DAY(DATE($F$3,$B$3,18))=18,CHOOSE(WEEKDAY(DATE($F$3,$B$3,18),1),"D","S","T","Q","Q","S","S"),"")</f>
        <v>Q</v>
      </c>
      <c r="T6" s="8" t="str">
        <f>IF(DAY(DATE($F$3,$B$3,19))=19,CHOOSE(WEEKDAY(DATE($F$3,$B$3,19),1),"D","S","T","Q","Q","S","S"),"")</f>
        <v>S</v>
      </c>
      <c r="U6" s="8" t="str">
        <f>IF(DAY(DATE($F$3,$B$3,20))=20,CHOOSE(WEEKDAY(DATE($F$3,$B$3,20),1),"D","S","T","Q","Q","S","S"),"")</f>
        <v>S</v>
      </c>
      <c r="V6" s="8" t="str">
        <f>IF(DAY(DATE($F$3,$B$3,21))=21,CHOOSE(WEEKDAY(DATE($F$3,$B$3,21),1),"D","S","T","Q","Q","S","S"),"")</f>
        <v>D</v>
      </c>
      <c r="W6" s="8" t="str">
        <f>IF(DAY(DATE($F$3,$B$3,22))=22,CHOOSE(WEEKDAY(DATE($F$3,$B$3,22),1),"D","S","T","Q","Q","S","S"),"")</f>
        <v>S</v>
      </c>
      <c r="X6" s="8" t="str">
        <f>IF(DAY(DATE($F$3,$B$3,23))=23,CHOOSE(WEEKDAY(DATE($F$3,$B$3,23),1),"D","S","T","Q","Q","S","S"),"")</f>
        <v>T</v>
      </c>
      <c r="Y6" s="8" t="str">
        <f>IF(DAY(DATE($F$3,$B$3,24))=24,CHOOSE(WEEKDAY(DATE($F$3,$B$3,24),1),"D","S","T","Q","Q","S","S"),"")</f>
        <v>Q</v>
      </c>
      <c r="Z6" s="8" t="str">
        <f>IF(DAY(DATE($F$3,$B$3,25))=25,CHOOSE(WEEKDAY(DATE($F$3,$B$3,25),1),"D","S","T","Q","Q","S","S"),"")</f>
        <v>Q</v>
      </c>
      <c r="AA6" s="8" t="str">
        <f>IF(DAY(DATE($F$3,$B$3,26))=26,CHOOSE(WEEKDAY(DATE($F$3,$B$3,26),1),"D","S","T","Q","Q","S","S"),"")</f>
        <v>S</v>
      </c>
      <c r="AB6" s="8" t="str">
        <f>IF(DAY(DATE($F$3,$B$3,27))=27,CHOOSE(WEEKDAY(DATE($F$3,$B$3,27),1),"D","S","T","Q","Q","S","S"),"")</f>
        <v>S</v>
      </c>
      <c r="AC6" s="8" t="str">
        <f>IF(DAY(DATE($F$3,$B$3,28))=28,CHOOSE(WEEKDAY(DATE($F$3,$B$3,28),1),"D","S","T","Q","Q","S","S"),"")</f>
        <v>D</v>
      </c>
      <c r="AD6" s="8" t="str">
        <f>IF(DAY(DATE($F$3,$B$3,29))=29,CHOOSE(WEEKDAY(DATE($F$3,$B$3,29),1),"D","S","T","Q","Q","S","S"),"")</f>
        <v>S</v>
      </c>
      <c r="AE6" s="8" t="str">
        <f>IF(DAY(DATE($F$3,$B$3,30))=30,CHOOSE(WEEKDAY(DATE($F$3,$B$3,30),1),"D","S","T","Q","Q","S","S"),"")</f>
        <v>T</v>
      </c>
      <c r="AF6" s="8" t="str">
        <f>IF(DAY(DATE($F$3,$B$3,31))=31,CHOOSE(WEEKDAY(DATE($F$3,$B$3,31),1),"D","S","T","Q","Q","S","S"),"")</f>
        <v>Q</v>
      </c>
      <c r="AH6" s="9" t="n"/>
      <c r="AI6" s="9" t="n"/>
      <c r="AJ6" s="9" t="n"/>
      <c r="AK6" s="9" t="n"/>
    </row>
    <row r="7">
      <c r="A7" s="10" t="inlineStr">
        <is>
          <t>Ana Souza</t>
        </is>
      </c>
      <c r="B7" s="11" t="inlineStr">
        <is>
          <t>T</t>
        </is>
      </c>
      <c r="C7" s="11" t="inlineStr">
        <is>
          <t>T</t>
        </is>
      </c>
      <c r="D7" s="11" t="inlineStr">
        <is>
          <t>T</t>
        </is>
      </c>
      <c r="E7" s="11" t="inlineStr">
        <is>
          <t>T</t>
        </is>
      </c>
      <c r="F7" s="11" t="inlineStr">
        <is>
          <t>T</t>
        </is>
      </c>
      <c r="G7" s="11" t="inlineStr">
        <is>
          <t>F</t>
        </is>
      </c>
      <c r="H7" s="11" t="inlineStr">
        <is>
          <t>T</t>
        </is>
      </c>
      <c r="I7" s="11" t="inlineStr">
        <is>
          <t>T</t>
        </is>
      </c>
      <c r="J7" s="11" t="inlineStr">
        <is>
          <t>T</t>
        </is>
      </c>
      <c r="K7" s="11" t="inlineStr">
        <is>
          <t>T</t>
        </is>
      </c>
      <c r="L7" s="11" t="inlineStr">
        <is>
          <t>T</t>
        </is>
      </c>
      <c r="M7" s="11" t="inlineStr">
        <is>
          <t>T</t>
        </is>
      </c>
      <c r="N7" s="11" t="inlineStr">
        <is>
          <t>T</t>
        </is>
      </c>
      <c r="O7" s="11" t="inlineStr">
        <is>
          <t>F</t>
        </is>
      </c>
      <c r="P7" s="11" t="inlineStr">
        <is>
          <t>T</t>
        </is>
      </c>
      <c r="Q7" s="11" t="inlineStr">
        <is>
          <t>T</t>
        </is>
      </c>
      <c r="R7" s="11" t="inlineStr">
        <is>
          <t>T</t>
        </is>
      </c>
      <c r="S7" s="11" t="inlineStr">
        <is>
          <t>T</t>
        </is>
      </c>
      <c r="T7" s="11" t="inlineStr">
        <is>
          <t>T</t>
        </is>
      </c>
      <c r="U7" s="11" t="inlineStr">
        <is>
          <t>F</t>
        </is>
      </c>
      <c r="V7" s="11" t="inlineStr">
        <is>
          <t>T</t>
        </is>
      </c>
      <c r="W7" s="11" t="inlineStr">
        <is>
          <t>T</t>
        </is>
      </c>
      <c r="X7" s="11" t="inlineStr">
        <is>
          <t>T</t>
        </is>
      </c>
      <c r="Y7" s="11" t="inlineStr">
        <is>
          <t>T</t>
        </is>
      </c>
      <c r="Z7" s="11" t="inlineStr">
        <is>
          <t>T</t>
        </is>
      </c>
      <c r="AA7" s="11" t="inlineStr">
        <is>
          <t>T</t>
        </is>
      </c>
      <c r="AB7" s="11" t="inlineStr">
        <is>
          <t>T</t>
        </is>
      </c>
      <c r="AC7" s="11" t="inlineStr">
        <is>
          <t>F</t>
        </is>
      </c>
      <c r="AD7" s="11" t="inlineStr">
        <is>
          <t>T</t>
        </is>
      </c>
      <c r="AE7" s="11" t="inlineStr">
        <is>
          <t>T</t>
        </is>
      </c>
      <c r="AF7" s="11" t="inlineStr">
        <is>
          <t>T</t>
        </is>
      </c>
      <c r="AH7" s="12">
        <f>IF($A7="","",COUNTIF(B7:AF7,"T"))</f>
        <v>27</v>
      </c>
      <c r="AI7" s="12">
        <f>IF($A7="","",COUNTIF(B7:AF7,"F"))</f>
        <v>4</v>
      </c>
      <c r="AJ7" s="12">
        <f>IF($A7="","",COUNTIF(B7:AF7,"FE"))</f>
        <v>0</v>
      </c>
      <c r="AK7" s="12">
        <f>IF($A7="","",COUNTIF(B7:AF7,"A")+COUNTIF(B7:AF7,"FA"))</f>
        <v>0.0</v>
      </c>
    </row>
    <row r="8">
      <c r="A8" s="10" t="inlineStr">
        <is>
          <t>Bruno Lima</t>
        </is>
      </c>
      <c r="B8" s="11" t="inlineStr">
        <is>
          <t>T</t>
        </is>
      </c>
      <c r="C8" s="11" t="inlineStr">
        <is>
          <t>T</t>
        </is>
      </c>
      <c r="D8" s="11" t="inlineStr">
        <is>
          <t>T</t>
        </is>
      </c>
      <c r="E8" s="11" t="inlineStr">
        <is>
          <t>T</t>
        </is>
      </c>
      <c r="F8" s="11" t="inlineStr">
        <is>
          <t>T</t>
        </is>
      </c>
      <c r="G8" s="11" t="inlineStr">
        <is>
          <t>T</t>
        </is>
      </c>
      <c r="H8" s="11" t="inlineStr">
        <is>
          <t>F</t>
        </is>
      </c>
      <c r="I8" s="11" t="inlineStr">
        <is>
          <t>T</t>
        </is>
      </c>
      <c r="J8" s="11" t="inlineStr">
        <is>
          <t>T</t>
        </is>
      </c>
      <c r="K8" s="11" t="inlineStr">
        <is>
          <t>T</t>
        </is>
      </c>
      <c r="L8" s="11" t="inlineStr">
        <is>
          <t>T</t>
        </is>
      </c>
      <c r="M8" s="11" t="inlineStr">
        <is>
          <t>T</t>
        </is>
      </c>
      <c r="N8" s="11" t="inlineStr">
        <is>
          <t>F</t>
        </is>
      </c>
      <c r="O8" s="11" t="inlineStr">
        <is>
          <t>T</t>
        </is>
      </c>
      <c r="P8" s="11" t="inlineStr">
        <is>
          <t>T</t>
        </is>
      </c>
      <c r="Q8" s="11" t="inlineStr">
        <is>
          <t>T</t>
        </is>
      </c>
      <c r="R8" s="11" t="inlineStr">
        <is>
          <t>T</t>
        </is>
      </c>
      <c r="S8" s="11" t="inlineStr">
        <is>
          <t>T</t>
        </is>
      </c>
      <c r="T8" s="11" t="inlineStr">
        <is>
          <t>T</t>
        </is>
      </c>
      <c r="U8" s="11" t="inlineStr">
        <is>
          <t>T</t>
        </is>
      </c>
      <c r="V8" s="11" t="inlineStr">
        <is>
          <t>F</t>
        </is>
      </c>
      <c r="W8" s="11" t="inlineStr">
        <is>
          <t>T</t>
        </is>
      </c>
      <c r="X8" s="11" t="inlineStr">
        <is>
          <t>T</t>
        </is>
      </c>
      <c r="Y8" s="11" t="inlineStr">
        <is>
          <t>T</t>
        </is>
      </c>
      <c r="Z8" s="11" t="inlineStr">
        <is>
          <t>T</t>
        </is>
      </c>
      <c r="AA8" s="11" t="inlineStr">
        <is>
          <t>T</t>
        </is>
      </c>
      <c r="AB8" s="11" t="inlineStr">
        <is>
          <t>F</t>
        </is>
      </c>
      <c r="AC8" s="11" t="inlineStr">
        <is>
          <t>T</t>
        </is>
      </c>
      <c r="AD8" s="11" t="inlineStr">
        <is>
          <t>T</t>
        </is>
      </c>
      <c r="AE8" s="11" t="inlineStr">
        <is>
          <t>T</t>
        </is>
      </c>
      <c r="AF8" s="11" t="inlineStr">
        <is>
          <t>T</t>
        </is>
      </c>
      <c r="AH8" s="12">
        <f>IF($A8="","",COUNTIF(B8:AF8,"T"))</f>
        <v>27</v>
      </c>
      <c r="AI8" s="12">
        <f>IF($A8="","",COUNTIF(B8:AF8,"F"))</f>
        <v>4</v>
      </c>
      <c r="AJ8" s="12">
        <f>IF($A8="","",COUNTIF(B8:AF8,"FE"))</f>
        <v>0</v>
      </c>
      <c r="AK8" s="12">
        <f>IF($A8="","",COUNTIF(B8:AF8,"A")+COUNTIF(B8:AF8,"FA"))</f>
        <v>0.0</v>
      </c>
    </row>
    <row r="9">
      <c r="A9" s="10" t="inlineStr">
        <is>
          <t>Carla Dias</t>
        </is>
      </c>
      <c r="B9" s="11" t="inlineStr">
        <is>
          <t>T</t>
        </is>
      </c>
      <c r="C9" s="11" t="inlineStr">
        <is>
          <t>T</t>
        </is>
      </c>
      <c r="D9" s="11" t="inlineStr">
        <is>
          <t>T</t>
        </is>
      </c>
      <c r="E9" s="11" t="inlineStr">
        <is>
          <t>T</t>
        </is>
      </c>
      <c r="F9" s="11" t="inlineStr">
        <is>
          <t>T</t>
        </is>
      </c>
      <c r="G9" s="11" t="inlineStr">
        <is>
          <t>F</t>
        </is>
      </c>
      <c r="H9" s="11" t="inlineStr">
        <is>
          <t>T</t>
        </is>
      </c>
      <c r="I9" s="11" t="inlineStr">
        <is>
          <t>FE</t>
        </is>
      </c>
      <c r="J9" s="11" t="inlineStr">
        <is>
          <t>FE</t>
        </is>
      </c>
      <c r="K9" s="11" t="inlineStr">
        <is>
          <t>FE</t>
        </is>
      </c>
      <c r="L9" s="11" t="inlineStr">
        <is>
          <t>FE</t>
        </is>
      </c>
      <c r="M9" s="11" t="inlineStr">
        <is>
          <t>FE</t>
        </is>
      </c>
      <c r="N9" s="11" t="inlineStr">
        <is>
          <t>FE</t>
        </is>
      </c>
      <c r="O9" s="11" t="inlineStr">
        <is>
          <t>FE</t>
        </is>
      </c>
      <c r="P9" s="11" t="inlineStr">
        <is>
          <t>T</t>
        </is>
      </c>
      <c r="Q9" s="11" t="inlineStr">
        <is>
          <t>T</t>
        </is>
      </c>
      <c r="R9" s="11" t="inlineStr">
        <is>
          <t>T</t>
        </is>
      </c>
      <c r="S9" s="11" t="inlineStr">
        <is>
          <t>T</t>
        </is>
      </c>
      <c r="T9" s="11" t="inlineStr">
        <is>
          <t>T</t>
        </is>
      </c>
      <c r="U9" s="11" t="inlineStr">
        <is>
          <t>F</t>
        </is>
      </c>
      <c r="V9" s="11" t="inlineStr">
        <is>
          <t>T</t>
        </is>
      </c>
      <c r="W9" s="11" t="inlineStr">
        <is>
          <t>T</t>
        </is>
      </c>
      <c r="X9" s="11" t="inlineStr">
        <is>
          <t>T</t>
        </is>
      </c>
      <c r="Y9" s="11" t="inlineStr">
        <is>
          <t>T</t>
        </is>
      </c>
      <c r="Z9" s="11" t="inlineStr">
        <is>
          <t>T</t>
        </is>
      </c>
      <c r="AA9" s="11" t="inlineStr">
        <is>
          <t>T</t>
        </is>
      </c>
      <c r="AB9" s="11" t="inlineStr">
        <is>
          <t>T</t>
        </is>
      </c>
      <c r="AC9" s="11" t="inlineStr">
        <is>
          <t>F</t>
        </is>
      </c>
      <c r="AD9" s="11" t="inlineStr">
        <is>
          <t>T</t>
        </is>
      </c>
      <c r="AE9" s="11" t="inlineStr">
        <is>
          <t>T</t>
        </is>
      </c>
      <c r="AF9" s="11" t="inlineStr">
        <is>
          <t>T</t>
        </is>
      </c>
      <c r="AH9" s="12">
        <f>IF($A9="","",COUNTIF(B9:AF9,"T"))</f>
        <v>21</v>
      </c>
      <c r="AI9" s="12">
        <f>IF($A9="","",COUNTIF(B9:AF9,"F"))</f>
        <v>3</v>
      </c>
      <c r="AJ9" s="12">
        <f>IF($A9="","",COUNTIF(B9:AF9,"FE"))</f>
        <v>7</v>
      </c>
      <c r="AK9" s="12">
        <f>IF($A9="","",COUNTIF(B9:AF9,"A")+COUNTIF(B9:AF9,"FA"))</f>
        <v>0.0</v>
      </c>
    </row>
    <row r="10">
      <c r="A10" s="10" t="inlineStr">
        <is>
          <t>Diego Rocha</t>
        </is>
      </c>
      <c r="B10" s="11" t="inlineStr">
        <is>
          <t>T</t>
        </is>
      </c>
      <c r="C10" s="11" t="inlineStr">
        <is>
          <t>T</t>
        </is>
      </c>
      <c r="D10" s="11" t="inlineStr">
        <is>
          <t>T</t>
        </is>
      </c>
      <c r="E10" s="11" t="inlineStr">
        <is>
          <t>T</t>
        </is>
      </c>
      <c r="F10" s="11" t="inlineStr">
        <is>
          <t>T</t>
        </is>
      </c>
      <c r="G10" s="11" t="inlineStr">
        <is>
          <t>T</t>
        </is>
      </c>
      <c r="H10" s="11" t="inlineStr">
        <is>
          <t>F</t>
        </is>
      </c>
      <c r="I10" s="11" t="inlineStr">
        <is>
          <t>T</t>
        </is>
      </c>
      <c r="J10" s="11" t="inlineStr">
        <is>
          <t>T</t>
        </is>
      </c>
      <c r="K10" s="11" t="inlineStr">
        <is>
          <t>T</t>
        </is>
      </c>
      <c r="L10" s="11" t="inlineStr">
        <is>
          <t>T</t>
        </is>
      </c>
      <c r="M10" s="11" t="inlineStr">
        <is>
          <t>T</t>
        </is>
      </c>
      <c r="N10" s="11" t="inlineStr">
        <is>
          <t>F</t>
        </is>
      </c>
      <c r="O10" s="11" t="inlineStr">
        <is>
          <t>T</t>
        </is>
      </c>
      <c r="P10" s="11" t="inlineStr">
        <is>
          <t>T</t>
        </is>
      </c>
      <c r="Q10" s="11" t="inlineStr">
        <is>
          <t>T</t>
        </is>
      </c>
      <c r="R10" s="11" t="inlineStr">
        <is>
          <t>T</t>
        </is>
      </c>
      <c r="S10" s="11" t="inlineStr">
        <is>
          <t>T</t>
        </is>
      </c>
      <c r="T10" s="11" t="inlineStr">
        <is>
          <t>T</t>
        </is>
      </c>
      <c r="U10" s="11" t="inlineStr">
        <is>
          <t>T</t>
        </is>
      </c>
      <c r="V10" s="11" t="inlineStr">
        <is>
          <t>F</t>
        </is>
      </c>
      <c r="W10" s="11" t="inlineStr">
        <is>
          <t>T</t>
        </is>
      </c>
      <c r="X10" s="11" t="inlineStr">
        <is>
          <t>T</t>
        </is>
      </c>
      <c r="Y10" s="11" t="inlineStr">
        <is>
          <t>T</t>
        </is>
      </c>
      <c r="Z10" s="11" t="inlineStr">
        <is>
          <t>T</t>
        </is>
      </c>
      <c r="AA10" s="11" t="inlineStr">
        <is>
          <t>T</t>
        </is>
      </c>
      <c r="AB10" s="11" t="inlineStr">
        <is>
          <t>F</t>
        </is>
      </c>
      <c r="AC10" s="11" t="inlineStr">
        <is>
          <t>T</t>
        </is>
      </c>
      <c r="AD10" s="11" t="inlineStr">
        <is>
          <t>T</t>
        </is>
      </c>
      <c r="AE10" s="11" t="inlineStr">
        <is>
          <t>T</t>
        </is>
      </c>
      <c r="AF10" s="11" t="inlineStr">
        <is>
          <t>T</t>
        </is>
      </c>
      <c r="AH10" s="12">
        <f>IF($A10="","",COUNTIF(B10:AF10,"T"))</f>
        <v>27</v>
      </c>
      <c r="AI10" s="12">
        <f>IF($A10="","",COUNTIF(B10:AF10,"F"))</f>
        <v>4</v>
      </c>
      <c r="AJ10" s="12">
        <f>IF($A10="","",COUNTIF(B10:AF10,"FE"))</f>
        <v>0</v>
      </c>
      <c r="AK10" s="12">
        <f>IF($A10="","",COUNTIF(B10:AF10,"A")+COUNTIF(B10:AF10,"FA"))</f>
        <v>0.0</v>
      </c>
    </row>
    <row r="11">
      <c r="A11" s="10" t="inlineStr">
        <is>
          <t>Elisa Prado</t>
        </is>
      </c>
      <c r="B11" s="11" t="inlineStr">
        <is>
          <t>T</t>
        </is>
      </c>
      <c r="C11" s="11" t="inlineStr">
        <is>
          <t>T</t>
        </is>
      </c>
      <c r="D11" s="11" t="inlineStr">
        <is>
          <t>T</t>
        </is>
      </c>
      <c r="E11" s="11" t="inlineStr">
        <is>
          <t>T</t>
        </is>
      </c>
      <c r="F11" s="11" t="inlineStr">
        <is>
          <t>T</t>
        </is>
      </c>
      <c r="G11" s="11" t="inlineStr">
        <is>
          <t>F</t>
        </is>
      </c>
      <c r="H11" s="11" t="inlineStr">
        <is>
          <t>T</t>
        </is>
      </c>
      <c r="I11" s="11" t="inlineStr">
        <is>
          <t>T</t>
        </is>
      </c>
      <c r="J11" s="11" t="inlineStr">
        <is>
          <t>T</t>
        </is>
      </c>
      <c r="K11" s="11" t="inlineStr">
        <is>
          <t>T</t>
        </is>
      </c>
      <c r="L11" s="11" t="inlineStr">
        <is>
          <t>T</t>
        </is>
      </c>
      <c r="M11" s="11" t="inlineStr">
        <is>
          <t>T</t>
        </is>
      </c>
      <c r="N11" s="11" t="inlineStr">
        <is>
          <t>T</t>
        </is>
      </c>
      <c r="O11" s="11" t="inlineStr">
        <is>
          <t>F</t>
        </is>
      </c>
      <c r="P11" s="11" t="inlineStr">
        <is>
          <t>T</t>
        </is>
      </c>
      <c r="Q11" s="11" t="inlineStr">
        <is>
          <t>T</t>
        </is>
      </c>
      <c r="R11" s="11" t="inlineStr">
        <is>
          <t>T</t>
        </is>
      </c>
      <c r="S11" s="11" t="inlineStr">
        <is>
          <t>T</t>
        </is>
      </c>
      <c r="T11" s="11" t="inlineStr">
        <is>
          <t>T</t>
        </is>
      </c>
      <c r="U11" s="11" t="inlineStr">
        <is>
          <t>F</t>
        </is>
      </c>
      <c r="V11" s="11" t="inlineStr">
        <is>
          <t>T</t>
        </is>
      </c>
      <c r="W11" s="11" t="inlineStr">
        <is>
          <t>T</t>
        </is>
      </c>
      <c r="X11" s="11" t="inlineStr">
        <is>
          <t>T</t>
        </is>
      </c>
      <c r="Y11" s="11" t="inlineStr">
        <is>
          <t>T</t>
        </is>
      </c>
      <c r="Z11" s="11" t="inlineStr">
        <is>
          <t>T</t>
        </is>
      </c>
      <c r="AA11" s="11" t="inlineStr">
        <is>
          <t>T</t>
        </is>
      </c>
      <c r="AB11" s="11" t="inlineStr">
        <is>
          <t>T</t>
        </is>
      </c>
      <c r="AC11" s="11" t="inlineStr">
        <is>
          <t>F</t>
        </is>
      </c>
      <c r="AD11" s="11" t="inlineStr">
        <is>
          <t>T</t>
        </is>
      </c>
      <c r="AE11" s="11" t="inlineStr">
        <is>
          <t>T</t>
        </is>
      </c>
      <c r="AF11" s="11" t="inlineStr">
        <is>
          <t>T</t>
        </is>
      </c>
      <c r="AH11" s="12">
        <f>IF($A11="","",COUNTIF(B11:AF11,"T"))</f>
        <v>27</v>
      </c>
      <c r="AI11" s="12">
        <f>IF($A11="","",COUNTIF(B11:AF11,"F"))</f>
        <v>4</v>
      </c>
      <c r="AJ11" s="12">
        <f>IF($A11="","",COUNTIF(B11:AF11,"FE"))</f>
        <v>0</v>
      </c>
      <c r="AK11" s="12">
        <f>IF($A11="","",COUNTIF(B11:AF11,"A")+COUNTIF(B11:AF11,"FA"))</f>
        <v>0.0</v>
      </c>
    </row>
    <row r="12">
      <c r="A12" s="10" t="inlineStr">
        <is>
          <t>Fábio Nunes</t>
        </is>
      </c>
      <c r="B12" s="11" t="inlineStr">
        <is>
          <t>T</t>
        </is>
      </c>
      <c r="C12" s="11" t="inlineStr">
        <is>
          <t>T</t>
        </is>
      </c>
      <c r="D12" s="11" t="inlineStr">
        <is>
          <t>T</t>
        </is>
      </c>
      <c r="E12" s="11" t="inlineStr">
        <is>
          <t>T</t>
        </is>
      </c>
      <c r="F12" s="11" t="inlineStr">
        <is>
          <t>T</t>
        </is>
      </c>
      <c r="G12" s="11" t="inlineStr">
        <is>
          <t>T</t>
        </is>
      </c>
      <c r="H12" s="11" t="inlineStr">
        <is>
          <t>F</t>
        </is>
      </c>
      <c r="I12" s="11" t="inlineStr">
        <is>
          <t>T</t>
        </is>
      </c>
      <c r="J12" s="11" t="inlineStr">
        <is>
          <t>T</t>
        </is>
      </c>
      <c r="K12" s="11" t="inlineStr">
        <is>
          <t>A</t>
        </is>
      </c>
      <c r="L12" s="11" t="inlineStr">
        <is>
          <t>T</t>
        </is>
      </c>
      <c r="M12" s="11" t="inlineStr">
        <is>
          <t>T</t>
        </is>
      </c>
      <c r="N12" s="11" t="inlineStr">
        <is>
          <t>F</t>
        </is>
      </c>
      <c r="O12" s="11" t="inlineStr">
        <is>
          <t>T</t>
        </is>
      </c>
      <c r="P12" s="11" t="inlineStr">
        <is>
          <t>T</t>
        </is>
      </c>
      <c r="Q12" s="11" t="inlineStr">
        <is>
          <t>T</t>
        </is>
      </c>
      <c r="R12" s="11" t="inlineStr">
        <is>
          <t>T</t>
        </is>
      </c>
      <c r="S12" s="11" t="inlineStr">
        <is>
          <t>T</t>
        </is>
      </c>
      <c r="T12" s="11" t="inlineStr">
        <is>
          <t>T</t>
        </is>
      </c>
      <c r="U12" s="11" t="inlineStr">
        <is>
          <t>T</t>
        </is>
      </c>
      <c r="V12" s="11" t="inlineStr">
        <is>
          <t>F</t>
        </is>
      </c>
      <c r="W12" s="11" t="inlineStr">
        <is>
          <t>T</t>
        </is>
      </c>
      <c r="X12" s="11" t="inlineStr">
        <is>
          <t>T</t>
        </is>
      </c>
      <c r="Y12" s="11" t="inlineStr">
        <is>
          <t>T</t>
        </is>
      </c>
      <c r="Z12" s="11" t="inlineStr">
        <is>
          <t>T</t>
        </is>
      </c>
      <c r="AA12" s="11" t="inlineStr">
        <is>
          <t>T</t>
        </is>
      </c>
      <c r="AB12" s="11" t="inlineStr">
        <is>
          <t>F</t>
        </is>
      </c>
      <c r="AC12" s="11" t="inlineStr">
        <is>
          <t>T</t>
        </is>
      </c>
      <c r="AD12" s="11" t="inlineStr">
        <is>
          <t>T</t>
        </is>
      </c>
      <c r="AE12" s="11" t="inlineStr">
        <is>
          <t>T</t>
        </is>
      </c>
      <c r="AF12" s="11" t="inlineStr">
        <is>
          <t>T</t>
        </is>
      </c>
      <c r="AH12" s="12">
        <f>IF($A12="","",COUNTIF(B12:AF12,"T"))</f>
        <v>26</v>
      </c>
      <c r="AI12" s="12">
        <f>IF($A12="","",COUNTIF(B12:AF12,"F"))</f>
        <v>4</v>
      </c>
      <c r="AJ12" s="12">
        <f>IF($A12="","",COUNTIF(B12:AF12,"FE"))</f>
        <v>0</v>
      </c>
      <c r="AK12" s="12">
        <f>IF($A12="","",COUNTIF(B12:AF12,"A")+COUNTIF(B12:AF12,"FA"))</f>
        <v>1.0</v>
      </c>
    </row>
    <row r="13">
      <c r="A13" s="10" t="inlineStr">
        <is>
          <t>Gabi Torres</t>
        </is>
      </c>
      <c r="B13" s="11" t="inlineStr">
        <is>
          <t>T</t>
        </is>
      </c>
      <c r="C13" s="11" t="inlineStr">
        <is>
          <t>T</t>
        </is>
      </c>
      <c r="D13" s="11" t="inlineStr">
        <is>
          <t>T</t>
        </is>
      </c>
      <c r="E13" s="11" t="inlineStr">
        <is>
          <t>T</t>
        </is>
      </c>
      <c r="F13" s="11" t="inlineStr">
        <is>
          <t>T</t>
        </is>
      </c>
      <c r="G13" s="11" t="inlineStr">
        <is>
          <t>F</t>
        </is>
      </c>
      <c r="H13" s="11" t="inlineStr">
        <is>
          <t>T</t>
        </is>
      </c>
      <c r="I13" s="11" t="inlineStr">
        <is>
          <t>T</t>
        </is>
      </c>
      <c r="J13" s="11" t="inlineStr">
        <is>
          <t>T</t>
        </is>
      </c>
      <c r="K13" s="11" t="inlineStr">
        <is>
          <t>T</t>
        </is>
      </c>
      <c r="L13" s="11" t="inlineStr">
        <is>
          <t>T</t>
        </is>
      </c>
      <c r="M13" s="11" t="inlineStr">
        <is>
          <t>T</t>
        </is>
      </c>
      <c r="N13" s="11" t="inlineStr">
        <is>
          <t>T</t>
        </is>
      </c>
      <c r="O13" s="11" t="inlineStr">
        <is>
          <t>F</t>
        </is>
      </c>
      <c r="P13" s="11" t="inlineStr">
        <is>
          <t>T</t>
        </is>
      </c>
      <c r="Q13" s="11" t="inlineStr">
        <is>
          <t>T</t>
        </is>
      </c>
      <c r="R13" s="11" t="inlineStr">
        <is>
          <t>T</t>
        </is>
      </c>
      <c r="S13" s="11" t="inlineStr">
        <is>
          <t>T</t>
        </is>
      </c>
      <c r="T13" s="11" t="inlineStr">
        <is>
          <t>T</t>
        </is>
      </c>
      <c r="U13" s="11" t="inlineStr">
        <is>
          <t>F</t>
        </is>
      </c>
      <c r="V13" s="11" t="inlineStr">
        <is>
          <t>T</t>
        </is>
      </c>
      <c r="W13" s="11" t="inlineStr">
        <is>
          <t>T</t>
        </is>
      </c>
      <c r="X13" s="11" t="inlineStr">
        <is>
          <t>T</t>
        </is>
      </c>
      <c r="Y13" s="11" t="inlineStr">
        <is>
          <t>T</t>
        </is>
      </c>
      <c r="Z13" s="11" t="inlineStr">
        <is>
          <t>T</t>
        </is>
      </c>
      <c r="AA13" s="11" t="inlineStr">
        <is>
          <t>T</t>
        </is>
      </c>
      <c r="AB13" s="11" t="inlineStr">
        <is>
          <t>T</t>
        </is>
      </c>
      <c r="AC13" s="11" t="inlineStr">
        <is>
          <t>F</t>
        </is>
      </c>
      <c r="AD13" s="11" t="inlineStr">
        <is>
          <t>T</t>
        </is>
      </c>
      <c r="AE13" s="11" t="inlineStr">
        <is>
          <t>T</t>
        </is>
      </c>
      <c r="AF13" s="11" t="inlineStr">
        <is>
          <t>T</t>
        </is>
      </c>
      <c r="AH13" s="12">
        <f>IF($A13="","",COUNTIF(B13:AF13,"T"))</f>
        <v>27</v>
      </c>
      <c r="AI13" s="12">
        <f>IF($A13="","",COUNTIF(B13:AF13,"F"))</f>
        <v>4</v>
      </c>
      <c r="AJ13" s="12">
        <f>IF($A13="","",COUNTIF(B13:AF13,"FE"))</f>
        <v>0</v>
      </c>
      <c r="AK13" s="12">
        <f>IF($A13="","",COUNTIF(B13:AF13,"A")+COUNTIF(B13:AF13,"FA"))</f>
        <v>0.0</v>
      </c>
    </row>
    <row r="14">
      <c r="A14" s="10" t="inlineStr">
        <is>
          <t>Heitor Alves</t>
        </is>
      </c>
      <c r="B14" s="11" t="inlineStr">
        <is>
          <t>T</t>
        </is>
      </c>
      <c r="C14" s="11" t="inlineStr">
        <is>
          <t>T</t>
        </is>
      </c>
      <c r="D14" s="11" t="inlineStr">
        <is>
          <t>T</t>
        </is>
      </c>
      <c r="E14" s="11" t="inlineStr">
        <is>
          <t>T</t>
        </is>
      </c>
      <c r="F14" s="11" t="inlineStr">
        <is>
          <t>T</t>
        </is>
      </c>
      <c r="G14" s="11" t="inlineStr">
        <is>
          <t>T</t>
        </is>
      </c>
      <c r="H14" s="11" t="inlineStr">
        <is>
          <t>F</t>
        </is>
      </c>
      <c r="I14" s="11" t="inlineStr">
        <is>
          <t>T</t>
        </is>
      </c>
      <c r="J14" s="11" t="inlineStr">
        <is>
          <t>T</t>
        </is>
      </c>
      <c r="K14" s="11" t="inlineStr">
        <is>
          <t>T</t>
        </is>
      </c>
      <c r="L14" s="11" t="inlineStr">
        <is>
          <t>T</t>
        </is>
      </c>
      <c r="M14" s="11" t="inlineStr">
        <is>
          <t>T</t>
        </is>
      </c>
      <c r="N14" s="11" t="inlineStr">
        <is>
          <t>F</t>
        </is>
      </c>
      <c r="O14" s="11" t="inlineStr">
        <is>
          <t>T</t>
        </is>
      </c>
      <c r="P14" s="11" t="inlineStr">
        <is>
          <t>T</t>
        </is>
      </c>
      <c r="Q14" s="11" t="inlineStr">
        <is>
          <t>T</t>
        </is>
      </c>
      <c r="R14" s="11" t="inlineStr">
        <is>
          <t>T</t>
        </is>
      </c>
      <c r="S14" s="11" t="inlineStr">
        <is>
          <t>T</t>
        </is>
      </c>
      <c r="T14" s="11" t="inlineStr">
        <is>
          <t>T</t>
        </is>
      </c>
      <c r="U14" s="11" t="inlineStr">
        <is>
          <t>T</t>
        </is>
      </c>
      <c r="V14" s="11" t="inlineStr">
        <is>
          <t>F</t>
        </is>
      </c>
      <c r="W14" s="11" t="inlineStr">
        <is>
          <t>T</t>
        </is>
      </c>
      <c r="X14" s="11" t="inlineStr">
        <is>
          <t>T</t>
        </is>
      </c>
      <c r="Y14" s="11" t="inlineStr">
        <is>
          <t>T</t>
        </is>
      </c>
      <c r="Z14" s="11" t="inlineStr">
        <is>
          <t>T</t>
        </is>
      </c>
      <c r="AA14" s="11" t="inlineStr">
        <is>
          <t>T</t>
        </is>
      </c>
      <c r="AB14" s="11" t="inlineStr">
        <is>
          <t>F</t>
        </is>
      </c>
      <c r="AC14" s="11" t="inlineStr">
        <is>
          <t>T</t>
        </is>
      </c>
      <c r="AD14" s="11" t="inlineStr">
        <is>
          <t>T</t>
        </is>
      </c>
      <c r="AE14" s="11" t="inlineStr">
        <is>
          <t>T</t>
        </is>
      </c>
      <c r="AF14" s="11" t="inlineStr">
        <is>
          <t>T</t>
        </is>
      </c>
      <c r="AH14" s="12">
        <f>IF($A14="","",COUNTIF(B14:AF14,"T"))</f>
        <v>27</v>
      </c>
      <c r="AI14" s="12">
        <f>IF($A14="","",COUNTIF(B14:AF14,"F"))</f>
        <v>4</v>
      </c>
      <c r="AJ14" s="12">
        <f>IF($A14="","",COUNTIF(B14:AF14,"FE"))</f>
        <v>0</v>
      </c>
      <c r="AK14" s="12">
        <f>IF($A14="","",COUNTIF(B14:AF14,"A")+COUNTIF(B14:AF14,"FA"))</f>
        <v>0.0</v>
      </c>
    </row>
    <row r="15">
      <c r="A15" s="10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H15" s="12" t="str">
        <f>IF($A15="","",COUNTIF(B15:AF15,"T"))</f>
        <v/>
      </c>
      <c r="AI15" s="12" t="str">
        <f>IF($A15="","",COUNTIF(B15:AF15,"F"))</f>
        <v/>
      </c>
      <c r="AJ15" s="12" t="str">
        <f>IF($A15="","",COUNTIF(B15:AF15,"FE"))</f>
        <v/>
      </c>
      <c r="AK15" s="12" t="str">
        <f>IF($A15="","",COUNTIF(B15:AF15,"A")+COUNTIF(B15:AF15,"FA"))</f>
        <v/>
      </c>
    </row>
    <row r="16">
      <c r="A16" s="10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H16" s="12" t="str">
        <f>IF($A16="","",COUNTIF(B16:AF16,"T"))</f>
        <v/>
      </c>
      <c r="AI16" s="12" t="str">
        <f>IF($A16="","",COUNTIF(B16:AF16,"F"))</f>
        <v/>
      </c>
      <c r="AJ16" s="12" t="str">
        <f>IF($A16="","",COUNTIF(B16:AF16,"FE"))</f>
        <v/>
      </c>
      <c r="AK16" s="12" t="str">
        <f>IF($A16="","",COUNTIF(B16:AF16,"A")+COUNTIF(B16:AF16,"FA"))</f>
        <v/>
      </c>
    </row>
    <row r="17">
      <c r="A17" s="10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H17" s="12" t="str">
        <f>IF($A17="","",COUNTIF(B17:AF17,"T"))</f>
        <v/>
      </c>
      <c r="AI17" s="12" t="str">
        <f>IF($A17="","",COUNTIF(B17:AF17,"F"))</f>
        <v/>
      </c>
      <c r="AJ17" s="12" t="str">
        <f>IF($A17="","",COUNTIF(B17:AF17,"FE"))</f>
        <v/>
      </c>
      <c r="AK17" s="12" t="str">
        <f>IF($A17="","",COUNTIF(B17:AF17,"A")+COUNTIF(B17:AF17,"FA"))</f>
        <v/>
      </c>
    </row>
    <row r="18">
      <c r="A18" s="10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H18" s="12" t="str">
        <f>IF($A18="","",COUNTIF(B18:AF18,"T"))</f>
        <v/>
      </c>
      <c r="AI18" s="12" t="str">
        <f>IF($A18="","",COUNTIF(B18:AF18,"F"))</f>
        <v/>
      </c>
      <c r="AJ18" s="12" t="str">
        <f>IF($A18="","",COUNTIF(B18:AF18,"FE"))</f>
        <v/>
      </c>
      <c r="AK18" s="12" t="str">
        <f>IF($A18="","",COUNTIF(B18:AF18,"A")+COUNTIF(B18:AF18,"FA"))</f>
        <v/>
      </c>
    </row>
    <row r="19">
      <c r="A19" s="10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H19" s="12" t="str">
        <f>IF($A19="","",COUNTIF(B19:AF19,"T"))</f>
        <v/>
      </c>
      <c r="AI19" s="12" t="str">
        <f>IF($A19="","",COUNTIF(B19:AF19,"F"))</f>
        <v/>
      </c>
      <c r="AJ19" s="12" t="str">
        <f>IF($A19="","",COUNTIF(B19:AF19,"FE"))</f>
        <v/>
      </c>
      <c r="AK19" s="12" t="str">
        <f>IF($A19="","",COUNTIF(B19:AF19,"A")+COUNTIF(B19:AF19,"FA"))</f>
        <v/>
      </c>
    </row>
    <row r="20">
      <c r="A20" s="10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  <c r="Y20" s="11" t="n"/>
      <c r="Z20" s="11" t="n"/>
      <c r="AA20" s="11" t="n"/>
      <c r="AB20" s="11" t="n"/>
      <c r="AC20" s="11" t="n"/>
      <c r="AD20" s="11" t="n"/>
      <c r="AE20" s="11" t="n"/>
      <c r="AF20" s="11" t="n"/>
      <c r="AH20" s="12" t="str">
        <f>IF($A20="","",COUNTIF(B20:AF20,"T"))</f>
        <v/>
      </c>
      <c r="AI20" s="12" t="str">
        <f>IF($A20="","",COUNTIF(B20:AF20,"F"))</f>
        <v/>
      </c>
      <c r="AJ20" s="12" t="str">
        <f>IF($A20="","",COUNTIF(B20:AF20,"FE"))</f>
        <v/>
      </c>
      <c r="AK20" s="12" t="str">
        <f>IF($A20="","",COUNTIF(B20:AF20,"A")+COUNTIF(B20:AF20,"FA"))</f>
        <v/>
      </c>
    </row>
    <row r="21">
      <c r="A21" s="10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  <c r="AB21" s="11" t="n"/>
      <c r="AC21" s="11" t="n"/>
      <c r="AD21" s="11" t="n"/>
      <c r="AE21" s="11" t="n"/>
      <c r="AF21" s="11" t="n"/>
      <c r="AH21" s="12" t="str">
        <f>IF($A21="","",COUNTIF(B21:AF21,"T"))</f>
        <v/>
      </c>
      <c r="AI21" s="12" t="str">
        <f>IF($A21="","",COUNTIF(B21:AF21,"F"))</f>
        <v/>
      </c>
      <c r="AJ21" s="12" t="str">
        <f>IF($A21="","",COUNTIF(B21:AF21,"FE"))</f>
        <v/>
      </c>
      <c r="AK21" s="12" t="str">
        <f>IF($A21="","",COUNTIF(B21:AF21,"A")+COUNTIF(B21:AF21,"FA"))</f>
        <v/>
      </c>
    </row>
    <row r="22"/>
    <row r="23">
      <c r="A23" s="3" t="inlineStr">
        <is>
          <t>Pessoas escaladas por dia</t>
        </is>
      </c>
      <c r="B23" s="12">
        <f>IF(B5="","",COUNTIF(B7:B21,"T"))</f>
        <v>8</v>
      </c>
      <c r="C23" s="12">
        <f>IF(C5="","",COUNTIF(C7:C21,"T"))</f>
        <v>8</v>
      </c>
      <c r="D23" s="12">
        <f>IF(D5="","",COUNTIF(D7:D21,"T"))</f>
        <v>8</v>
      </c>
      <c r="E23" s="12">
        <f>IF(E5="","",COUNTIF(E7:E21,"T"))</f>
        <v>8</v>
      </c>
      <c r="F23" s="12">
        <f>IF(F5="","",COUNTIF(F7:F21,"T"))</f>
        <v>8</v>
      </c>
      <c r="G23" s="12">
        <f>IF(G5="","",COUNTIF(G7:G21,"T"))</f>
        <v>4</v>
      </c>
      <c r="H23" s="12">
        <f>IF(H5="","",COUNTIF(H7:H21,"T"))</f>
        <v>4</v>
      </c>
      <c r="I23" s="12">
        <f>IF(I5="","",COUNTIF(I7:I21,"T"))</f>
        <v>7</v>
      </c>
      <c r="J23" s="12">
        <f>IF(J5="","",COUNTIF(J7:J21,"T"))</f>
        <v>7</v>
      </c>
      <c r="K23" s="12">
        <f>IF(K5="","",COUNTIF(K7:K21,"T"))</f>
        <v>6</v>
      </c>
      <c r="L23" s="12">
        <f>IF(L5="","",COUNTIF(L7:L21,"T"))</f>
        <v>7</v>
      </c>
      <c r="M23" s="12">
        <f>IF(M5="","",COUNTIF(M7:M21,"T"))</f>
        <v>7</v>
      </c>
      <c r="N23" s="12">
        <f>IF(N5="","",COUNTIF(N7:N21,"T"))</f>
        <v>3</v>
      </c>
      <c r="O23" s="12">
        <f>IF(O5="","",COUNTIF(O7:O21,"T"))</f>
        <v>4</v>
      </c>
      <c r="P23" s="12">
        <f>IF(P5="","",COUNTIF(P7:P21,"T"))</f>
        <v>8</v>
      </c>
      <c r="Q23" s="12">
        <f>IF(Q5="","",COUNTIF(Q7:Q21,"T"))</f>
        <v>8</v>
      </c>
      <c r="R23" s="12">
        <f>IF(R5="","",COUNTIF(R7:R21,"T"))</f>
        <v>8</v>
      </c>
      <c r="S23" s="12">
        <f>IF(S5="","",COUNTIF(S7:S21,"T"))</f>
        <v>8</v>
      </c>
      <c r="T23" s="12">
        <f>IF(T5="","",COUNTIF(T7:T21,"T"))</f>
        <v>8</v>
      </c>
      <c r="U23" s="12">
        <f>IF(U5="","",COUNTIF(U7:U21,"T"))</f>
        <v>4</v>
      </c>
      <c r="V23" s="12">
        <f>IF(V5="","",COUNTIF(V7:V21,"T"))</f>
        <v>4</v>
      </c>
      <c r="W23" s="12">
        <f>IF(W5="","",COUNTIF(W7:W21,"T"))</f>
        <v>8</v>
      </c>
      <c r="X23" s="12">
        <f>IF(X5="","",COUNTIF(X7:X21,"T"))</f>
        <v>8</v>
      </c>
      <c r="Y23" s="12">
        <f>IF(Y5="","",COUNTIF(Y7:Y21,"T"))</f>
        <v>8</v>
      </c>
      <c r="Z23" s="12">
        <f>IF(Z5="","",COUNTIF(Z7:Z21,"T"))</f>
        <v>8</v>
      </c>
      <c r="AA23" s="12">
        <f>IF(AA5="","",COUNTIF(AA7:AA21,"T"))</f>
        <v>8</v>
      </c>
      <c r="AB23" s="12">
        <f>IF(AB5="","",COUNTIF(AB7:AB21,"T"))</f>
        <v>4</v>
      </c>
      <c r="AC23" s="12">
        <f>IF(AC5="","",COUNTIF(AC7:AC21,"T"))</f>
        <v>4</v>
      </c>
      <c r="AD23" s="12">
        <f>IF(AD5="","",COUNTIF(AD7:AD21,"T"))</f>
        <v>8</v>
      </c>
      <c r="AE23" s="12">
        <f>IF(AE5="","",COUNTIF(AE7:AE21,"T"))</f>
        <v>8</v>
      </c>
      <c r="AF23" s="12">
        <f>IF(AF5="","",COUNTIF(AF7:AF21,"T"))</f>
        <v>8</v>
      </c>
    </row>
    <row r="24"/>
    <row r="25">
      <c r="A25" s="13" t="inlineStr">
        <is>
          <t>T = trabalho · F = folga · FE = férias · A = atestado · FA = falta. A coluna Ausências soma A e FA.</t>
        </is>
      </c>
    </row>
  </sheetData>
  <mergeCells count="2">
    <mergeCell ref="F3:H3"/>
    <mergeCell ref="B3:C3"/>
  </mergeCells>
  <conditionalFormatting sqref="B7:AF21">
    <cfRule type="expression" priority="1" dxfId="0">
      <formula>B7="T"</formula>
    </cfRule>
    <cfRule type="expression" priority="2" dxfId="1">
      <formula>B7="F"</formula>
    </cfRule>
    <cfRule type="expression" priority="3" dxfId="2">
      <formula>B7="FE"</formula>
    </cfRule>
    <cfRule type="expression" priority="4" dxfId="3">
      <formula>B7="A"</formula>
    </cfRule>
    <cfRule type="expression" priority="5" dxfId="3">
      <formula>B7="FA"</formula>
    </cfRule>
  </conditionalFormatting>
  <conditionalFormatting sqref="B5:AF21">
    <cfRule type="expression" priority="6" dxfId="4">
      <formula>OR(WEEKDAY(DATE($F$3,$B$3,COLUMN()-1),1)=1,WEEKDAY(DATE($F$3,$B$3,COLUMN()-1),1)=7)</formula>
    </cfRule>
  </conditionalFormatting>
  <dataValidations count="1">
    <dataValidation sqref="B7:AF21" showDropDown="0" showInputMessage="0" showErrorMessage="0" allowBlank="1" type="list">
      <formula1>"T,F,FE,A,FA"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A8F98"/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32" customHeight="1">
      <c r="A3" s="3" t="n">
        <v>1</v>
      </c>
      <c r="B3" s="14" t="inlineStr">
        <is>
          <t>Digite o mês (1 a 12) e o ano nas células amarelas do topo. O cabeçalho com os dias e os dias da semana se ajusta sozinho.</t>
        </is>
      </c>
    </row>
    <row r="4" ht="18" customHeight="1">
      <c r="A4" s="3" t="n">
        <v>2</v>
      </c>
      <c r="B4" s="14" t="inlineStr">
        <is>
          <t>Escreva o nome de cada funcionário na coluna A.</t>
        </is>
      </c>
    </row>
    <row r="5" ht="18" customHeight="1">
      <c r="A5" s="3" t="n">
        <v>3</v>
      </c>
      <c r="B5" s="14" t="inlineStr">
        <is>
          <t>Em cada dia, escolha o código na lista: T (trabalho), F (folga), FE (férias), A (atestado) ou FA (falta).</t>
        </is>
      </c>
    </row>
    <row r="6" ht="18" customHeight="1">
      <c r="A6" s="3" t="n">
        <v>4</v>
      </c>
      <c r="B6" s="14" t="inlineStr">
        <is>
          <t>As colunas à direita contam os dias de trabalho, folgas, férias e ausências de cada pessoa.</t>
        </is>
      </c>
    </row>
    <row r="7" ht="32" customHeight="1">
      <c r="A7" s="3" t="n">
        <v>5</v>
      </c>
      <c r="B7" s="14" t="inlineStr">
        <is>
          <t>A linha Pessoas escaladas por dia mostra quantos T existem em cada dia, para você ver dias com pouca cobertura.</t>
        </is>
      </c>
    </row>
    <row r="8" ht="18" customHeight="1">
      <c r="A8" s="3" t="n">
        <v>6</v>
      </c>
      <c r="B8" s="14" t="inlineStr">
        <is>
          <t>Para o mês seguinte, salve uma cópia, troque o mês e apague os códigos.</t>
        </is>
      </c>
    </row>
    <row r="9"/>
    <row r="10">
      <c r="B10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Escala de trabalho</dc:title>
  <dc:description>Escala mensal por funcionário com códigos de trabalho, folga, férias e ausência, e contagem automática.</dc:description>
  <dcterms:created xsi:type="dcterms:W3CDTF">2026-10-21T15:55:55Z</dcterms:created>
  <dcterms:modified xsi:type="dcterms:W3CDTF">2026-10-21T15:55:55Z</dcterms:modified>
  <cp:keywords>modelo, planilha, Excel na prática</cp:keywords>
</cp:coreProperties>
</file>